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ab\nas\Benutzer\user1\a998251\SAB\Desktop\"/>
    </mc:Choice>
  </mc:AlternateContent>
  <bookViews>
    <workbookView xWindow="0" yWindow="0" windowWidth="10860" windowHeight="9240"/>
  </bookViews>
  <sheets>
    <sheet name="STUNDEN-hodiny" sheetId="4" r:id="rId1"/>
    <sheet name="MONATE-měsíce" sheetId="3" r:id="rId2"/>
  </sheets>
  <definedNames>
    <definedName name="OLE_LINK1" localSheetId="1">'MONATE-měsíce'!#REF!</definedName>
    <definedName name="OLE_LINK1" localSheetId="0">'STUNDEN-hodiny'!#REF!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F32" i="3"/>
  <c r="D30" i="4" l="1"/>
  <c r="D25" i="4"/>
  <c r="D20" i="4"/>
  <c r="D15" i="4"/>
  <c r="H27" i="4"/>
  <c r="H22" i="4"/>
  <c r="H17" i="4"/>
  <c r="H12" i="4"/>
  <c r="F30" i="4"/>
  <c r="G30" i="4" s="1"/>
  <c r="D23" i="4" l="1"/>
  <c r="F25" i="4" l="1"/>
  <c r="G25" i="4" s="1"/>
  <c r="E8" i="3"/>
  <c r="E9" i="3" s="1"/>
  <c r="E13" i="3"/>
  <c r="E14" i="3" s="1"/>
  <c r="E15" i="3" s="1"/>
  <c r="G15" i="3" s="1"/>
  <c r="H15" i="3" s="1"/>
  <c r="E18" i="3"/>
  <c r="E19" i="3" s="1"/>
  <c r="E23" i="3"/>
  <c r="E24" i="3" s="1"/>
  <c r="E28" i="3"/>
  <c r="E29" i="3" s="1"/>
  <c r="D24" i="4"/>
  <c r="F24" i="4" s="1"/>
  <c r="G24" i="4" s="1"/>
  <c r="D18" i="4"/>
  <c r="D13" i="4"/>
  <c r="D8" i="4"/>
  <c r="D28" i="4"/>
  <c r="D29" i="4" s="1"/>
  <c r="H32" i="3"/>
  <c r="G32" i="4"/>
  <c r="F27" i="4"/>
  <c r="G27" i="4" s="1"/>
  <c r="F22" i="4"/>
  <c r="G22" i="4" s="1"/>
  <c r="F17" i="4"/>
  <c r="G17" i="4" s="1"/>
  <c r="F13" i="4"/>
  <c r="G13" i="4" s="1"/>
  <c r="F12" i="4"/>
  <c r="G12" i="4" s="1"/>
  <c r="F8" i="4"/>
  <c r="G8" i="4" s="1"/>
  <c r="F7" i="4"/>
  <c r="G7" i="4" s="1"/>
  <c r="G27" i="3"/>
  <c r="H27" i="3" s="1"/>
  <c r="G22" i="3"/>
  <c r="H22" i="3" s="1"/>
  <c r="G17" i="3"/>
  <c r="H17" i="3" s="1"/>
  <c r="G12" i="3"/>
  <c r="H12" i="3" s="1"/>
  <c r="G7" i="3"/>
  <c r="H7" i="3" s="1"/>
  <c r="E20" i="3" l="1"/>
  <c r="G20" i="3" s="1"/>
  <c r="H20" i="3" s="1"/>
  <c r="G19" i="3"/>
  <c r="H19" i="3" s="1"/>
  <c r="G29" i="3"/>
  <c r="H29" i="3" s="1"/>
  <c r="E30" i="3"/>
  <c r="G30" i="3" s="1"/>
  <c r="H30" i="3" s="1"/>
  <c r="G24" i="3"/>
  <c r="H24" i="3" s="1"/>
  <c r="E25" i="3"/>
  <c r="G25" i="3" s="1"/>
  <c r="H25" i="3" s="1"/>
  <c r="G9" i="3"/>
  <c r="H9" i="3" s="1"/>
  <c r="E10" i="3"/>
  <c r="G10" i="3" s="1"/>
  <c r="H10" i="3" s="1"/>
  <c r="D19" i="4"/>
  <c r="F19" i="4" s="1"/>
  <c r="G19" i="4" s="1"/>
  <c r="F20" i="4"/>
  <c r="G20" i="4" s="1"/>
  <c r="D14" i="4"/>
  <c r="F14" i="4" s="1"/>
  <c r="G14" i="4" s="1"/>
  <c r="F15" i="4"/>
  <c r="G15" i="4" s="1"/>
  <c r="D9" i="4"/>
  <c r="F28" i="4"/>
  <c r="G28" i="4" s="1"/>
  <c r="G13" i="3"/>
  <c r="H13" i="3" s="1"/>
  <c r="F18" i="4"/>
  <c r="G18" i="4" s="1"/>
  <c r="F23" i="4"/>
  <c r="G23" i="4" s="1"/>
  <c r="F29" i="4"/>
  <c r="G29" i="4" s="1"/>
  <c r="G18" i="3"/>
  <c r="G28" i="3"/>
  <c r="G14" i="3"/>
  <c r="G23" i="3"/>
  <c r="G8" i="3"/>
  <c r="F9" i="4" l="1"/>
  <c r="G9" i="4" s="1"/>
  <c r="D10" i="4"/>
  <c r="F10" i="4"/>
  <c r="G10" i="4" s="1"/>
  <c r="H8" i="3"/>
  <c r="I7" i="3" s="1"/>
  <c r="H18" i="3"/>
  <c r="I17" i="3" s="1"/>
  <c r="H14" i="3"/>
  <c r="I12" i="3" s="1"/>
  <c r="H23" i="3"/>
  <c r="I22" i="3" s="1"/>
  <c r="H28" i="3"/>
  <c r="I27" i="3" s="1"/>
  <c r="H7" i="4" l="1"/>
  <c r="H32" i="4" s="1"/>
  <c r="I32" i="3"/>
</calcChain>
</file>

<file path=xl/sharedStrings.xml><?xml version="1.0" encoding="utf-8"?>
<sst xmlns="http://schemas.openxmlformats.org/spreadsheetml/2006/main" count="68" uniqueCount="23">
  <si>
    <t>CZ</t>
  </si>
  <si>
    <t>TP1</t>
  </si>
  <si>
    <t>TP2</t>
  </si>
  <si>
    <t>TP3</t>
  </si>
  <si>
    <t>TP4</t>
  </si>
  <si>
    <t>TP5</t>
  </si>
  <si>
    <t>DE</t>
  </si>
  <si>
    <t>1. Person / osoba</t>
  </si>
  <si>
    <t>2. Person / osoba</t>
  </si>
  <si>
    <t>3. Person / osoba</t>
  </si>
  <si>
    <t>4. Person / osoba</t>
  </si>
  <si>
    <t>5. Person / osoba</t>
  </si>
  <si>
    <t>LAND / ZEMĚ</t>
  </si>
  <si>
    <t>Personalkosten Gesamt / Personální náklady celkem</t>
  </si>
  <si>
    <t>Stellenanteil 
úvazek</t>
  </si>
  <si>
    <t>Anzahl Monate</t>
  </si>
  <si>
    <t>Anzahl Monate 
počet měsíců</t>
  </si>
  <si>
    <t>Tätigkeitsprofil 
pracovní profil</t>
  </si>
  <si>
    <t>Jahr
rok</t>
  </si>
  <si>
    <t>Summe
suma</t>
  </si>
  <si>
    <t>Anzahl Stunden
počet hodin</t>
  </si>
  <si>
    <t xml:space="preserve">Abrechnung nach der Monatsmethode (feste Arbeitszeitanteile) 
Vyučtování podle měsíců (pevně stanovená pracovní doba) </t>
  </si>
  <si>
    <t xml:space="preserve">Abrechnung nach Stundenmethode (flexible Arbeitszeitanteile)
Vyučtování podle hodin (flexibilní pracovní doba)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</si>
</sst>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 style="medium">
        <color rgb="FFA8D08D"/>
      </bottom>
      <diagonal/>
    </border>
    <border>
      <left style="medium">
        <color rgb="FF70AD47"/>
      </left>
      <right style="medium">
        <color rgb="FFA8D08D"/>
      </right>
      <top style="medium">
        <color theme="9" tint="0.39994506668294322"/>
      </top>
      <bottom style="medium">
        <color rgb="FFA8D08D"/>
      </bottom>
      <diagonal/>
    </border>
    <border>
      <left/>
      <right style="medium">
        <color rgb="FFA8D08D"/>
      </right>
      <top style="medium">
        <color theme="9" tint="0.39994506668294322"/>
      </top>
      <bottom style="medium">
        <color rgb="FFA8D08D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0" fillId="0" borderId="0" xfId="0" applyProtection="1"/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0" fillId="3" borderId="0" xfId="0" applyFill="1"/>
    <xf numFmtId="0" fontId="0" fillId="6" borderId="0" xfId="0" applyFill="1" applyProtection="1"/>
    <xf numFmtId="4" fontId="1" fillId="6" borderId="0" xfId="0" applyNumberFormat="1" applyFont="1" applyFill="1" applyProtection="1"/>
    <xf numFmtId="4" fontId="0" fillId="6" borderId="0" xfId="0" applyNumberFormat="1" applyFill="1" applyProtection="1"/>
    <xf numFmtId="0" fontId="0" fillId="6" borderId="0" xfId="0" applyFill="1" applyAlignment="1" applyProtection="1"/>
    <xf numFmtId="0" fontId="0" fillId="0" borderId="0" xfId="0" applyFill="1" applyProtection="1"/>
    <xf numFmtId="0" fontId="0" fillId="7" borderId="6" xfId="0" applyFill="1" applyBorder="1" applyProtection="1">
      <protection locked="0"/>
    </xf>
    <xf numFmtId="0" fontId="0" fillId="7" borderId="6" xfId="0" applyFill="1" applyBorder="1" applyProtection="1"/>
    <xf numFmtId="4" fontId="0" fillId="7" borderId="6" xfId="0" applyNumberFormat="1" applyFill="1" applyBorder="1" applyProtection="1"/>
    <xf numFmtId="0" fontId="0" fillId="7" borderId="7" xfId="0" applyFill="1" applyBorder="1" applyProtection="1">
      <protection locked="0"/>
    </xf>
    <xf numFmtId="4" fontId="0" fillId="7" borderId="7" xfId="0" applyNumberFormat="1" applyFill="1" applyBorder="1" applyProtection="1"/>
    <xf numFmtId="0" fontId="0" fillId="8" borderId="6" xfId="0" applyFill="1" applyBorder="1" applyProtection="1"/>
    <xf numFmtId="0" fontId="0" fillId="6" borderId="0" xfId="0" applyFill="1"/>
    <xf numFmtId="0" fontId="0" fillId="6" borderId="6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8" borderId="6" xfId="0" applyFill="1" applyBorder="1" applyAlignment="1" applyProtection="1"/>
    <xf numFmtId="0" fontId="0" fillId="0" borderId="0" xfId="0" applyAlignment="1">
      <alignment horizontal="center" vertical="center"/>
    </xf>
    <xf numFmtId="0" fontId="0" fillId="8" borderId="6" xfId="0" applyFill="1" applyBorder="1" applyAlignment="1" applyProtection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left"/>
    </xf>
    <xf numFmtId="0" fontId="0" fillId="8" borderId="9" xfId="0" applyFill="1" applyBorder="1" applyAlignment="1" applyProtection="1">
      <alignment horizontal="lef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0" fillId="8" borderId="6" xfId="0" applyFill="1" applyBorder="1" applyAlignment="1" applyProtection="1">
      <alignment horizontal="left"/>
    </xf>
  </cellXfs>
  <cellStyles count="1">
    <cellStyle name="Standard" xfId="0" builtinId="0"/>
  </cellStyles>
  <dxfs count="2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zoomScale="110" zoomScaleNormal="110" workbookViewId="0">
      <selection activeCell="C7" sqref="C7"/>
    </sheetView>
  </sheetViews>
  <sheetFormatPr baseColWidth="10" defaultColWidth="11.453125" defaultRowHeight="12.5" outlineLevelCol="1" x14ac:dyDescent="0.25"/>
  <cols>
    <col min="1" max="1" width="2.6328125" style="8" customWidth="1"/>
    <col min="2" max="2" width="16.54296875" style="8" customWidth="1"/>
    <col min="3" max="3" width="16.6328125" style="8" customWidth="1"/>
    <col min="4" max="4" width="13.6328125" style="8" customWidth="1"/>
    <col min="5" max="5" width="13.90625" style="8" customWidth="1"/>
    <col min="6" max="7" width="11.453125" style="8" hidden="1" customWidth="1" outlineLevel="1"/>
    <col min="8" max="8" width="16.6328125" style="8" customWidth="1" collapsed="1"/>
    <col min="9" max="9" width="2.6328125" style="8" customWidth="1"/>
    <col min="10" max="26" width="11.453125" style="8" hidden="1" customWidth="1" outlineLevel="1"/>
    <col min="27" max="27" width="11.453125" style="8" collapsed="1"/>
    <col min="28" max="16384" width="11.453125" style="8"/>
  </cols>
  <sheetData>
    <row r="1" spans="1:26" ht="13.25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26" ht="39" customHeight="1" x14ac:dyDescent="0.25">
      <c r="A2" s="18"/>
      <c r="B2" s="39" t="s">
        <v>22</v>
      </c>
      <c r="C2" s="40"/>
      <c r="D2" s="40"/>
      <c r="E2" s="40"/>
      <c r="F2" s="40"/>
      <c r="G2" s="40"/>
      <c r="H2" s="41"/>
      <c r="I2" s="18"/>
    </row>
    <row r="3" spans="1:26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26" x14ac:dyDescent="0.25">
      <c r="A4" s="18"/>
      <c r="B4" s="28" t="s">
        <v>12</v>
      </c>
      <c r="C4" s="23"/>
      <c r="D4" s="18"/>
      <c r="E4" s="18"/>
      <c r="F4" s="18"/>
      <c r="G4" s="18"/>
      <c r="H4" s="18"/>
      <c r="I4" s="18"/>
      <c r="K4" s="15" t="s">
        <v>0</v>
      </c>
      <c r="L4" s="15" t="s">
        <v>0</v>
      </c>
      <c r="M4" s="15" t="s">
        <v>0</v>
      </c>
      <c r="N4" s="15" t="s">
        <v>0</v>
      </c>
      <c r="O4" s="15" t="s">
        <v>0</v>
      </c>
      <c r="P4" s="15" t="s">
        <v>0</v>
      </c>
      <c r="Q4" s="15" t="s">
        <v>0</v>
      </c>
      <c r="R4" s="15" t="s">
        <v>0</v>
      </c>
      <c r="S4" s="16" t="s">
        <v>6</v>
      </c>
      <c r="T4" s="16" t="s">
        <v>6</v>
      </c>
      <c r="U4" s="16" t="s">
        <v>6</v>
      </c>
      <c r="V4" s="16" t="s">
        <v>6</v>
      </c>
      <c r="W4" s="16" t="s">
        <v>6</v>
      </c>
      <c r="X4" s="16" t="s">
        <v>6</v>
      </c>
      <c r="Y4" s="16" t="s">
        <v>6</v>
      </c>
      <c r="Z4" s="16" t="s">
        <v>6</v>
      </c>
    </row>
    <row r="5" spans="1:26" ht="12.75" customHeight="1" thickBot="1" x14ac:dyDescent="0.3">
      <c r="A5" s="18"/>
      <c r="B5" s="18"/>
      <c r="C5" s="18"/>
      <c r="D5" s="18"/>
      <c r="E5" s="18"/>
      <c r="F5" s="18"/>
      <c r="G5" s="18"/>
      <c r="H5" s="18"/>
      <c r="I5" s="18"/>
      <c r="K5" s="15">
        <v>2022</v>
      </c>
      <c r="L5" s="15">
        <v>2023</v>
      </c>
      <c r="M5" s="15">
        <v>2024</v>
      </c>
      <c r="N5" s="15">
        <v>2025</v>
      </c>
      <c r="O5" s="15">
        <v>2026</v>
      </c>
      <c r="P5" s="15">
        <v>2027</v>
      </c>
      <c r="Q5" s="15">
        <v>2028</v>
      </c>
      <c r="R5" s="15">
        <v>2029</v>
      </c>
      <c r="S5" s="16">
        <v>2022</v>
      </c>
      <c r="T5" s="16">
        <v>2023</v>
      </c>
      <c r="U5" s="16">
        <v>2024</v>
      </c>
      <c r="V5" s="16">
        <v>2025</v>
      </c>
      <c r="W5" s="16">
        <v>2026</v>
      </c>
      <c r="X5" s="16">
        <v>2027</v>
      </c>
      <c r="Y5" s="16">
        <v>2028</v>
      </c>
      <c r="Z5" s="16">
        <v>2029</v>
      </c>
    </row>
    <row r="6" spans="1:26" ht="30" customHeight="1" thickBot="1" x14ac:dyDescent="0.3">
      <c r="A6" s="18"/>
      <c r="B6" s="18"/>
      <c r="C6" s="36" t="s">
        <v>17</v>
      </c>
      <c r="D6" s="37" t="s">
        <v>18</v>
      </c>
      <c r="E6" s="36" t="s">
        <v>20</v>
      </c>
      <c r="F6" s="30"/>
      <c r="G6" s="30"/>
      <c r="H6" s="36" t="s">
        <v>19</v>
      </c>
      <c r="I6" s="18"/>
      <c r="J6" s="14" t="s">
        <v>1</v>
      </c>
      <c r="K6" s="9">
        <v>831</v>
      </c>
      <c r="L6" s="9">
        <v>866</v>
      </c>
      <c r="M6" s="9">
        <v>903</v>
      </c>
      <c r="N6" s="9">
        <v>942</v>
      </c>
      <c r="O6" s="9">
        <v>982</v>
      </c>
      <c r="P6" s="9">
        <v>1024</v>
      </c>
      <c r="Q6" s="9">
        <v>1068</v>
      </c>
      <c r="R6" s="9">
        <v>1114</v>
      </c>
      <c r="S6" s="10">
        <v>59.3</v>
      </c>
      <c r="T6" s="11">
        <v>60.7</v>
      </c>
      <c r="U6" s="11">
        <v>62.1</v>
      </c>
      <c r="V6" s="11">
        <v>63.6</v>
      </c>
      <c r="W6" s="11">
        <v>65</v>
      </c>
      <c r="X6" s="11">
        <v>66.599999999999994</v>
      </c>
      <c r="Y6" s="11">
        <v>68.099999999999994</v>
      </c>
      <c r="Z6" s="11">
        <v>69.7</v>
      </c>
    </row>
    <row r="7" spans="1:26" ht="13.75" thickBot="1" x14ac:dyDescent="0.3">
      <c r="A7" s="18"/>
      <c r="B7" s="28" t="s">
        <v>7</v>
      </c>
      <c r="C7" s="26"/>
      <c r="D7" s="26"/>
      <c r="E7" s="26"/>
      <c r="F7" s="19" t="e">
        <f>IF($C$4="CZ",INDEX($K$6:$R$10,MATCH($C$7,$J$6:$J$10,0),MATCH($D7,$K$5:$R$5,0)),INDEX($S$6:$Z$10,MATCH($C$7,$J$6:$J$10,0),MATCH($D7,$S$5:$Z$5,0)))</f>
        <v>#N/A</v>
      </c>
      <c r="G7" s="19" t="e">
        <f>E7*F7</f>
        <v>#N/A</v>
      </c>
      <c r="H7" s="27">
        <f>IF(C7&gt;0,SUM(G7:G10),0)</f>
        <v>0</v>
      </c>
      <c r="I7" s="18"/>
      <c r="J7" s="14" t="s">
        <v>2</v>
      </c>
      <c r="K7" s="9">
        <v>444</v>
      </c>
      <c r="L7" s="9">
        <v>463</v>
      </c>
      <c r="M7" s="9">
        <v>482</v>
      </c>
      <c r="N7" s="9">
        <v>503</v>
      </c>
      <c r="O7" s="9">
        <v>525</v>
      </c>
      <c r="P7" s="9">
        <v>547</v>
      </c>
      <c r="Q7" s="9">
        <v>571</v>
      </c>
      <c r="R7" s="9">
        <v>595</v>
      </c>
      <c r="S7" s="12">
        <v>48.6</v>
      </c>
      <c r="T7" s="12">
        <v>49.7</v>
      </c>
      <c r="U7" s="12">
        <v>50.9</v>
      </c>
      <c r="V7" s="12">
        <v>52.1</v>
      </c>
      <c r="W7" s="12">
        <v>53.3</v>
      </c>
      <c r="X7" s="12">
        <v>54.5</v>
      </c>
      <c r="Y7" s="13">
        <v>55.8</v>
      </c>
      <c r="Z7" s="12">
        <v>57.1</v>
      </c>
    </row>
    <row r="8" spans="1:26" ht="13.75" thickBot="1" x14ac:dyDescent="0.3">
      <c r="A8" s="18"/>
      <c r="B8" s="18"/>
      <c r="C8" s="18"/>
      <c r="D8" s="24" t="str">
        <f>IF(D7&gt;0,D7+1,"")</f>
        <v/>
      </c>
      <c r="E8" s="23"/>
      <c r="F8" s="19" t="e">
        <f>IF($C$4="CZ",INDEX($K$6:$R$10,MATCH($C$7,$J$6:$J$10,0),MATCH($D8,$K$5:$R$5,0)),INDEX($S$6:$Z$10,MATCH($C$7,$J$6:$J$10,0),MATCH($D8,$S$5:$Z$5,0)))</f>
        <v>#N/A</v>
      </c>
      <c r="G8" s="19" t="e">
        <f>E8*F8</f>
        <v>#N/A</v>
      </c>
      <c r="H8" s="18"/>
      <c r="I8" s="18"/>
      <c r="J8" s="14" t="s">
        <v>3</v>
      </c>
      <c r="K8" s="9">
        <v>377</v>
      </c>
      <c r="L8" s="9">
        <v>393</v>
      </c>
      <c r="M8" s="9">
        <v>410</v>
      </c>
      <c r="N8" s="9">
        <v>428</v>
      </c>
      <c r="O8" s="9">
        <v>446</v>
      </c>
      <c r="P8" s="9">
        <v>465</v>
      </c>
      <c r="Q8" s="9">
        <v>485</v>
      </c>
      <c r="R8" s="9">
        <v>506</v>
      </c>
      <c r="S8" s="12">
        <v>39.5</v>
      </c>
      <c r="T8" s="12">
        <v>40.4</v>
      </c>
      <c r="U8" s="12">
        <v>41.4</v>
      </c>
      <c r="V8" s="12">
        <v>42.3</v>
      </c>
      <c r="W8" s="12">
        <v>43.3</v>
      </c>
      <c r="X8" s="12">
        <v>44.3</v>
      </c>
      <c r="Y8" s="12">
        <v>45.4</v>
      </c>
      <c r="Z8" s="12">
        <v>46.4</v>
      </c>
    </row>
    <row r="9" spans="1:26" ht="13.75" thickBot="1" x14ac:dyDescent="0.3">
      <c r="A9" s="18"/>
      <c r="B9" s="18"/>
      <c r="C9" s="18"/>
      <c r="D9" s="24" t="str">
        <f>IF(D7&gt;0,D8+1,"")</f>
        <v/>
      </c>
      <c r="E9" s="23"/>
      <c r="F9" s="19" t="e">
        <f>IF($C$4="CZ",INDEX($K$6:$R$10,MATCH($C$7,$J$6:$J$10,0),MATCH($D9,$K$5:$R$5,0)),INDEX($S$6:$Z$10,MATCH($C$7,$J$6:$J$10,0),MATCH($D9,$S$5:$Z$5,0)))</f>
        <v>#N/A</v>
      </c>
      <c r="G9" s="19" t="e">
        <f>E9*F9</f>
        <v>#N/A</v>
      </c>
      <c r="H9" s="18"/>
      <c r="I9" s="18"/>
      <c r="J9" s="14" t="s">
        <v>4</v>
      </c>
      <c r="K9" s="9">
        <v>274</v>
      </c>
      <c r="L9" s="9">
        <v>286</v>
      </c>
      <c r="M9" s="9">
        <v>298</v>
      </c>
      <c r="N9" s="9">
        <v>311</v>
      </c>
      <c r="O9" s="9">
        <v>324</v>
      </c>
      <c r="P9" s="9">
        <v>338</v>
      </c>
      <c r="Q9" s="9">
        <v>352</v>
      </c>
      <c r="R9" s="9">
        <v>367</v>
      </c>
      <c r="S9" s="12">
        <v>26.9</v>
      </c>
      <c r="T9" s="12">
        <v>27.5</v>
      </c>
      <c r="U9" s="12">
        <v>28.2</v>
      </c>
      <c r="V9" s="12">
        <v>28.8</v>
      </c>
      <c r="W9" s="12">
        <v>29.5</v>
      </c>
      <c r="X9" s="12">
        <v>30.2</v>
      </c>
      <c r="Y9" s="12">
        <v>30.9</v>
      </c>
      <c r="Z9" s="12">
        <v>31.6</v>
      </c>
    </row>
    <row r="10" spans="1:26" ht="13.75" thickBot="1" x14ac:dyDescent="0.3">
      <c r="A10" s="18"/>
      <c r="B10" s="18"/>
      <c r="C10" s="18"/>
      <c r="D10" s="24" t="str">
        <f>IF(D7&gt;0,D9+1,"")</f>
        <v/>
      </c>
      <c r="E10" s="23"/>
      <c r="F10" s="19" t="e">
        <f>IF($C$4="CZ",INDEX($K$6:$R$10,MATCH($C$7,$J$6:$J$10,0),MATCH($D10,$K$5:$R$5,0)),INDEX($S$6:$Z$10,MATCH($C$7,$J$6:$J$10,0),MATCH($D10,$S$5:$Z$5,0)))</f>
        <v>#N/A</v>
      </c>
      <c r="G10" s="19" t="e">
        <f>E10*F10</f>
        <v>#N/A</v>
      </c>
      <c r="H10" s="18"/>
      <c r="I10" s="18"/>
      <c r="J10" s="14" t="s">
        <v>5</v>
      </c>
      <c r="K10" s="9">
        <v>163</v>
      </c>
      <c r="L10" s="9">
        <v>170</v>
      </c>
      <c r="M10" s="9">
        <v>177</v>
      </c>
      <c r="N10" s="9">
        <v>185</v>
      </c>
      <c r="O10" s="9">
        <v>193</v>
      </c>
      <c r="P10" s="9">
        <v>201</v>
      </c>
      <c r="Q10" s="9">
        <v>210</v>
      </c>
      <c r="R10" s="9">
        <v>219</v>
      </c>
      <c r="S10" s="12">
        <v>21.7</v>
      </c>
      <c r="T10" s="12">
        <v>22.2</v>
      </c>
      <c r="U10" s="12">
        <v>22.7</v>
      </c>
      <c r="V10" s="12">
        <v>23.2</v>
      </c>
      <c r="W10" s="12">
        <v>23.8</v>
      </c>
      <c r="X10" s="12">
        <v>24.3</v>
      </c>
      <c r="Y10" s="12">
        <v>24.9</v>
      </c>
      <c r="Z10" s="12">
        <v>25.5</v>
      </c>
    </row>
    <row r="11" spans="1:26" ht="13.25" x14ac:dyDescent="0.25">
      <c r="A11" s="18"/>
      <c r="B11" s="18"/>
      <c r="C11" s="18"/>
      <c r="D11" s="18"/>
      <c r="E11" s="18"/>
      <c r="F11" s="20"/>
      <c r="G11" s="20"/>
      <c r="H11" s="20"/>
      <c r="I11" s="18"/>
    </row>
    <row r="12" spans="1:26" ht="13.25" x14ac:dyDescent="0.25">
      <c r="A12" s="18"/>
      <c r="B12" s="28" t="s">
        <v>8</v>
      </c>
      <c r="C12" s="23"/>
      <c r="D12" s="23"/>
      <c r="E12" s="23"/>
      <c r="F12" s="19" t="e">
        <f>IF($C$4="CZ",INDEX($K$6:$R$10,MATCH($C$12,$J$6:$J$10,0),MATCH($D12,$K$5:$R$5,0)),INDEX($S$6:$Z$10,MATCH($C$12,$J$6:$J$10,0),MATCH($D12,$S$5:$Z$5,0)))</f>
        <v>#N/A</v>
      </c>
      <c r="G12" s="19" t="e">
        <f>E12*F12</f>
        <v>#N/A</v>
      </c>
      <c r="H12" s="25">
        <f>IF(C12&gt;0,SUM(G12:G15),0)</f>
        <v>0</v>
      </c>
      <c r="I12" s="18"/>
    </row>
    <row r="13" spans="1:26" ht="13.25" x14ac:dyDescent="0.25">
      <c r="A13" s="18"/>
      <c r="B13" s="18"/>
      <c r="C13" s="18"/>
      <c r="D13" s="24" t="str">
        <f>IF(D12&gt;0,D12+1,"")</f>
        <v/>
      </c>
      <c r="E13" s="23"/>
      <c r="F13" s="19" t="e">
        <f>IF($C$4="CZ",INDEX($K$6:$R$10,MATCH($C$12,$J$6:$J$10,0),MATCH($D13,$K$5:$R$5,0)),INDEX($S$6:$Z$10,MATCH($C$12,$J$6:$J$10,0),MATCH($D13,$S$5:$Z$5,0)))</f>
        <v>#N/A</v>
      </c>
      <c r="G13" s="19" t="e">
        <f>E13*F13</f>
        <v>#N/A</v>
      </c>
      <c r="H13" s="18"/>
      <c r="I13" s="18"/>
    </row>
    <row r="14" spans="1:26" ht="13.25" x14ac:dyDescent="0.25">
      <c r="A14" s="18"/>
      <c r="B14" s="18"/>
      <c r="C14" s="18"/>
      <c r="D14" s="24" t="str">
        <f>IF(D12&gt;0,D13+1,"")</f>
        <v/>
      </c>
      <c r="E14" s="23"/>
      <c r="F14" s="19" t="e">
        <f>IF($C$4="CZ",INDEX($K$6:$R$10,MATCH($C$12,$J$6:$J$10,0),MATCH($D14,$K$5:$R$5,0)),INDEX($S$6:$Z$10,MATCH($C$12,$J$6:$J$10,0),MATCH($D14,$S$5:$Z$5,0)))</f>
        <v>#N/A</v>
      </c>
      <c r="G14" s="19" t="e">
        <f>E14*F14</f>
        <v>#N/A</v>
      </c>
      <c r="H14" s="18"/>
      <c r="I14" s="18"/>
    </row>
    <row r="15" spans="1:26" ht="13.25" x14ac:dyDescent="0.25">
      <c r="A15" s="18"/>
      <c r="B15" s="18"/>
      <c r="C15" s="18"/>
      <c r="D15" s="24" t="str">
        <f>IF(D12&gt;0,D14+1,"")</f>
        <v/>
      </c>
      <c r="E15" s="23"/>
      <c r="F15" s="19" t="e">
        <f>IF($C$4="CZ",INDEX($K$6:$R$10,MATCH($C$12,$J$6:$J$10,0),MATCH($D15,$K$5:$R$5,0)),INDEX($S$6:$Z$10,MATCH($C$12,$J$6:$J$10,0),MATCH($D15,$S$5:$Z$5,0)))</f>
        <v>#N/A</v>
      </c>
      <c r="G15" s="19" t="e">
        <f>E15*F15</f>
        <v>#N/A</v>
      </c>
      <c r="H15" s="18"/>
      <c r="I15" s="18"/>
    </row>
    <row r="16" spans="1:26" x14ac:dyDescent="0.25">
      <c r="A16" s="18"/>
      <c r="B16" s="18"/>
      <c r="C16" s="18"/>
      <c r="D16" s="18"/>
      <c r="E16" s="18"/>
      <c r="F16" s="19"/>
      <c r="G16" s="19"/>
      <c r="H16" s="20"/>
      <c r="I16" s="18"/>
    </row>
    <row r="17" spans="1:9" x14ac:dyDescent="0.25">
      <c r="A17" s="18"/>
      <c r="B17" s="28" t="s">
        <v>9</v>
      </c>
      <c r="C17" s="23"/>
      <c r="D17" s="23"/>
      <c r="E17" s="23"/>
      <c r="F17" s="19" t="e">
        <f>IF($C$4="CZ",INDEX($K$6:$R$10,MATCH($C$17,$J$6:$J$10,0),MATCH($D17,$K$5:$R$5,0)),INDEX($S$6:$Z$10,MATCH($C$17,$J$6:$J$10,0),MATCH($D17,$S$5:$Z$5,0)))</f>
        <v>#N/A</v>
      </c>
      <c r="G17" s="19" t="e">
        <f>E17*F17</f>
        <v>#N/A</v>
      </c>
      <c r="H17" s="25">
        <f>IF(C17&gt;0,SUM(G17:G20),0)</f>
        <v>0</v>
      </c>
      <c r="I17" s="18"/>
    </row>
    <row r="18" spans="1:9" x14ac:dyDescent="0.25">
      <c r="A18" s="18"/>
      <c r="B18" s="18"/>
      <c r="C18" s="18"/>
      <c r="D18" s="24" t="str">
        <f>IF(D17&gt;0,D17+1,"")</f>
        <v/>
      </c>
      <c r="E18" s="23"/>
      <c r="F18" s="19" t="e">
        <f>IF($C$4="CZ",INDEX($K$6:$R$10,MATCH($C$17,$J$6:$J$10,0),MATCH($D18,$K$5:$R$5,0)),INDEX($S$6:$Z$10,MATCH($C$17,$J$6:$J$10,0),MATCH($D18,$S$5:$Z$5,0)))</f>
        <v>#N/A</v>
      </c>
      <c r="G18" s="19" t="e">
        <f>E18*F18</f>
        <v>#N/A</v>
      </c>
      <c r="H18" s="18"/>
      <c r="I18" s="18"/>
    </row>
    <row r="19" spans="1:9" x14ac:dyDescent="0.25">
      <c r="A19" s="18"/>
      <c r="B19" s="18"/>
      <c r="C19" s="18"/>
      <c r="D19" s="24" t="str">
        <f>IF(D17&gt;0,D18+1,"")</f>
        <v/>
      </c>
      <c r="E19" s="23"/>
      <c r="F19" s="19" t="e">
        <f>IF($C$4="CZ",INDEX($K$6:$R$10,MATCH($C$17,$J$6:$J$10,0),MATCH($D19,$K$5:$R$5,0)),INDEX($S$6:$Z$10,MATCH($C$17,$J$6:$J$10,0),MATCH($D19,$S$5:$Z$5,0)))</f>
        <v>#N/A</v>
      </c>
      <c r="G19" s="19" t="e">
        <f>E19*F19</f>
        <v>#N/A</v>
      </c>
      <c r="H19" s="18"/>
      <c r="I19" s="18"/>
    </row>
    <row r="20" spans="1:9" x14ac:dyDescent="0.25">
      <c r="A20" s="18"/>
      <c r="B20" s="18"/>
      <c r="C20" s="18"/>
      <c r="D20" s="24" t="str">
        <f>IF(D17&gt;0,D19+1,"")</f>
        <v/>
      </c>
      <c r="E20" s="23"/>
      <c r="F20" s="19" t="e">
        <f>IF($C$4="CZ",INDEX($K$6:$R$10,MATCH($C$17,$J$6:$J$10,0),MATCH($D20,$K$5:$R$5,0)),INDEX($S$6:$Z$10,MATCH($C$17,$J$6:$J$10,0),MATCH($D20,$S$5:$Z$5,0)))</f>
        <v>#N/A</v>
      </c>
      <c r="G20" s="19" t="e">
        <f>E20*F20</f>
        <v>#N/A</v>
      </c>
      <c r="H20" s="18"/>
      <c r="I20" s="18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28" t="s">
        <v>10</v>
      </c>
      <c r="C22" s="23"/>
      <c r="D22" s="23"/>
      <c r="E22" s="23"/>
      <c r="F22" s="19" t="e">
        <f>IF($C$4="CZ",INDEX($K$6:$R$10,MATCH($C$22,$J$6:$J$10,0),MATCH($D22,$K$5:$R$5,0)),INDEX($S$6:$Z$10,MATCH($C$22,$J$6:$J$10,0),MATCH($D22,$S$5:$Z$5,0)))</f>
        <v>#N/A</v>
      </c>
      <c r="G22" s="19" t="e">
        <f>E22*F22</f>
        <v>#N/A</v>
      </c>
      <c r="H22" s="25">
        <f>IF(C22&gt;0,SUM(G22:G25),0)</f>
        <v>0</v>
      </c>
      <c r="I22" s="18"/>
    </row>
    <row r="23" spans="1:9" x14ac:dyDescent="0.25">
      <c r="A23" s="18"/>
      <c r="B23" s="18"/>
      <c r="C23" s="18"/>
      <c r="D23" s="24" t="str">
        <f>IF(D22&gt;0,D22+1,"")</f>
        <v/>
      </c>
      <c r="E23" s="23"/>
      <c r="F23" s="19" t="e">
        <f>IF($C$4="CZ",INDEX($K$6:$R$10,MATCH($C$22,$J$6:$J$10,0),MATCH($D23,$K$5:$R$5,0)),INDEX($S$6:$Z$10,MATCH($C$22,$J$6:$J$10,0),MATCH($D23,$S$5:$Z$5,0)))</f>
        <v>#N/A</v>
      </c>
      <c r="G23" s="19" t="e">
        <f>E23*F23</f>
        <v>#N/A</v>
      </c>
      <c r="H23" s="18"/>
      <c r="I23" s="18"/>
    </row>
    <row r="24" spans="1:9" x14ac:dyDescent="0.25">
      <c r="A24" s="18"/>
      <c r="B24" s="18"/>
      <c r="C24" s="18"/>
      <c r="D24" s="24" t="str">
        <f>IF(D22&gt;0,D23+1,"")</f>
        <v/>
      </c>
      <c r="E24" s="23"/>
      <c r="F24" s="19" t="e">
        <f>IF($C$4="CZ",INDEX($K$6:$R$10,MATCH($C$22,$J$6:$J$10,0),MATCH($D24,$K$5:$R$5,0)),INDEX($S$6:$Z$10,MATCH($C$22,$J$6:$J$10,0),MATCH($D24,$S$5:$Z$5,0)))</f>
        <v>#N/A</v>
      </c>
      <c r="G24" s="19" t="e">
        <f>E24*F24</f>
        <v>#N/A</v>
      </c>
      <c r="H24" s="18"/>
      <c r="I24" s="18"/>
    </row>
    <row r="25" spans="1:9" x14ac:dyDescent="0.25">
      <c r="A25" s="18"/>
      <c r="B25" s="18"/>
      <c r="C25" s="18"/>
      <c r="D25" s="24" t="str">
        <f>IF(D22&gt;0,D24+1,"")</f>
        <v/>
      </c>
      <c r="E25" s="23"/>
      <c r="F25" s="19" t="e">
        <f>IF($C$4="CZ",INDEX($K$6:$R$10,MATCH($C$22,$J$6:$J$10,0),MATCH($D25,$K$5:$R$5,0)),INDEX($S$6:$Z$10,MATCH($C$22,$J$6:$J$10,0),MATCH($D25,$S$5:$Z$5,0)))</f>
        <v>#N/A</v>
      </c>
      <c r="G25" s="19" t="e">
        <f>E25*F25</f>
        <v>#N/A</v>
      </c>
      <c r="H25" s="18"/>
      <c r="I25" s="18"/>
    </row>
    <row r="26" spans="1:9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18"/>
      <c r="B27" s="28" t="s">
        <v>11</v>
      </c>
      <c r="C27" s="23"/>
      <c r="D27" s="23"/>
      <c r="E27" s="23"/>
      <c r="F27" s="19" t="e">
        <f>IF($C$4="CZ",INDEX($K$6:$R$10,MATCH($C$27,$J$6:$J$10,0),MATCH($D27,$K$5:$R$5,0)),INDEX($S$6:$Z$10,MATCH($C$27,$J$6:$J$10,0),MATCH($D27,$S$5:$Z$5,0)))</f>
        <v>#N/A</v>
      </c>
      <c r="G27" s="19" t="e">
        <f>E27*F27</f>
        <v>#N/A</v>
      </c>
      <c r="H27" s="25">
        <f>IF(C27&gt;0,SUM(G27:G30),0)</f>
        <v>0</v>
      </c>
      <c r="I27" s="18"/>
    </row>
    <row r="28" spans="1:9" x14ac:dyDescent="0.25">
      <c r="A28" s="18"/>
      <c r="B28" s="18"/>
      <c r="C28" s="18"/>
      <c r="D28" s="24" t="str">
        <f>IF(D27&gt;0,D27+1,"")</f>
        <v/>
      </c>
      <c r="E28" s="23"/>
      <c r="F28" s="19" t="e">
        <f>IF($C$4="CZ",INDEX($K$6:$R$10,MATCH($C$27,$J$6:$J$10,0),MATCH($D28,$K$5:$R$5,0)),INDEX($S$6:$Z$10,MATCH($C$27,$J$6:$J$10,0),MATCH($D28,$S$5:$Z$5,0)))</f>
        <v>#N/A</v>
      </c>
      <c r="G28" s="19" t="e">
        <f>E28*F28</f>
        <v>#N/A</v>
      </c>
      <c r="H28" s="18"/>
      <c r="I28" s="18"/>
    </row>
    <row r="29" spans="1:9" x14ac:dyDescent="0.25">
      <c r="A29" s="18"/>
      <c r="B29" s="18"/>
      <c r="C29" s="18"/>
      <c r="D29" s="24" t="str">
        <f>IF(D27&gt;0,D28+1,"")</f>
        <v/>
      </c>
      <c r="E29" s="23"/>
      <c r="F29" s="19" t="e">
        <f>IF($C$4="CZ",INDEX($K$6:$R$10,MATCH($C$27,$J$6:$J$10,0),MATCH($D29,$K$5:$R$5,0)),INDEX($S$6:$Z$10,MATCH($C$27,$J$6:$J$10,0),MATCH($D29,$S$5:$Z$5,0)))</f>
        <v>#N/A</v>
      </c>
      <c r="G29" s="19" t="e">
        <f>E29*F29</f>
        <v>#N/A</v>
      </c>
      <c r="H29" s="18"/>
      <c r="I29" s="18"/>
    </row>
    <row r="30" spans="1:9" x14ac:dyDescent="0.25">
      <c r="A30" s="18"/>
      <c r="B30" s="18"/>
      <c r="C30" s="18"/>
      <c r="D30" s="24" t="str">
        <f>IF(D27&gt;0,D29+1,"")</f>
        <v/>
      </c>
      <c r="E30" s="23"/>
      <c r="F30" s="19" t="e">
        <f>IF($C$4="CZ",INDEX($K$6:$R$10,MATCH($C$27,$J$6:$J$10,0),MATCH($D30,$K$5:$R$5,0)),INDEX($S$6:$Z$10,MATCH($C$27,$J$6:$J$10,0),MATCH($D30,$S$5:$Z$5,0)))</f>
        <v>#N/A</v>
      </c>
      <c r="G30" s="19" t="e">
        <f>E30*F30</f>
        <v>#N/A</v>
      </c>
      <c r="H30" s="18"/>
      <c r="I30" s="18"/>
    </row>
    <row r="31" spans="1:9" x14ac:dyDescent="0.25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18"/>
      <c r="B32" s="42" t="s">
        <v>13</v>
      </c>
      <c r="C32" s="43"/>
      <c r="D32" s="43"/>
      <c r="E32" s="34" t="str">
        <f>IF(C4="CZ","CZK",IF(C4="DE","EUR",""))</f>
        <v/>
      </c>
      <c r="F32" s="18"/>
      <c r="G32" s="18" t="str">
        <f>IF(C4="CZ","CZK","EUR")</f>
        <v>EUR</v>
      </c>
      <c r="H32" s="25">
        <f>SUM(H7:H29)</f>
        <v>0</v>
      </c>
      <c r="I32" s="18"/>
    </row>
    <row r="33" spans="1:9" x14ac:dyDescent="0.25">
      <c r="A33" s="18"/>
      <c r="B33" s="21"/>
      <c r="C33" s="21"/>
      <c r="D33" s="21"/>
      <c r="E33" s="18"/>
      <c r="F33" s="18"/>
      <c r="G33" s="18"/>
      <c r="H33" s="18"/>
      <c r="I33" s="18"/>
    </row>
    <row r="34" spans="1:9" x14ac:dyDescent="0.25">
      <c r="B34" s="22"/>
      <c r="C34" s="22"/>
      <c r="D34" s="22"/>
      <c r="E34" s="22"/>
      <c r="F34" s="22"/>
      <c r="G34" s="22"/>
      <c r="H34" s="22"/>
      <c r="I34" s="22"/>
    </row>
  </sheetData>
  <sheetProtection password="DFB7" sheet="1" objects="1" scenarios="1" selectLockedCells="1"/>
  <mergeCells count="2">
    <mergeCell ref="B2:H2"/>
    <mergeCell ref="B32:D32"/>
  </mergeCells>
  <conditionalFormatting sqref="C7:E7 C4">
    <cfRule type="expression" dxfId="24" priority="5">
      <formula>ISBLANK(C4)</formula>
    </cfRule>
  </conditionalFormatting>
  <conditionalFormatting sqref="C12:E12">
    <cfRule type="expression" dxfId="23" priority="4">
      <formula>ISBLANK(C12)</formula>
    </cfRule>
  </conditionalFormatting>
  <conditionalFormatting sqref="C17:E17">
    <cfRule type="expression" dxfId="22" priority="3">
      <formula>ISBLANK(C17)</formula>
    </cfRule>
  </conditionalFormatting>
  <conditionalFormatting sqref="C22:E22">
    <cfRule type="expression" dxfId="21" priority="2">
      <formula>ISBLANK(C22)</formula>
    </cfRule>
  </conditionalFormatting>
  <conditionalFormatting sqref="C27:E27">
    <cfRule type="expression" dxfId="20" priority="1">
      <formula>ISBLANK(C27)</formula>
    </cfRule>
  </conditionalFormatting>
  <dataValidations count="3">
    <dataValidation type="list" allowBlank="1" showInputMessage="1" showErrorMessage="1" sqref="D7 D12 D17 D22 D27">
      <formula1>"2022,2023,2024,2025,2026,2027"</formula1>
    </dataValidation>
    <dataValidation type="list" allowBlank="1" showInputMessage="1" showErrorMessage="1" sqref="C4">
      <formula1>"CZ, DE"</formula1>
    </dataValidation>
    <dataValidation type="list" allowBlank="1" showInputMessage="1" showErrorMessage="1" sqref="C7 C12 C17 C22 C27">
      <formula1>"TP1,TP2,TP3,TP4,TP5"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="110" zoomScaleNormal="110" workbookViewId="0">
      <selection activeCell="C4" sqref="C4"/>
    </sheetView>
  </sheetViews>
  <sheetFormatPr baseColWidth="10" defaultRowHeight="12.5" outlineLevelCol="1" x14ac:dyDescent="0.25"/>
  <cols>
    <col min="1" max="1" width="2.6328125" customWidth="1"/>
    <col min="2" max="3" width="16.6328125" customWidth="1"/>
    <col min="4" max="6" width="13.6328125" customWidth="1"/>
    <col min="7" max="8" width="11.453125" hidden="1" customWidth="1" outlineLevel="1"/>
    <col min="9" max="9" width="16.6328125" customWidth="1" collapsed="1"/>
    <col min="10" max="10" width="2.6328125" customWidth="1"/>
    <col min="11" max="27" width="11.453125" hidden="1" customWidth="1" outlineLevel="1"/>
    <col min="28" max="28" width="11.453125" collapsed="1"/>
  </cols>
  <sheetData>
    <row r="1" spans="1:27" ht="13.25" x14ac:dyDescent="0.25">
      <c r="A1" s="29"/>
      <c r="B1" s="29"/>
      <c r="C1" s="29"/>
      <c r="D1" s="29"/>
      <c r="E1" s="29"/>
      <c r="F1" s="29"/>
      <c r="G1" s="29"/>
      <c r="H1" s="29"/>
      <c r="I1" s="29"/>
      <c r="J1" s="18"/>
    </row>
    <row r="2" spans="1:27" ht="39" customHeight="1" x14ac:dyDescent="0.25">
      <c r="A2" s="29"/>
      <c r="B2" s="46" t="s">
        <v>21</v>
      </c>
      <c r="C2" s="47"/>
      <c r="D2" s="47"/>
      <c r="E2" s="47"/>
      <c r="F2" s="47"/>
      <c r="G2" s="47"/>
      <c r="H2" s="47"/>
      <c r="I2" s="48"/>
      <c r="J2" s="18"/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  <c r="T2" s="16" t="s">
        <v>6</v>
      </c>
      <c r="U2" s="16" t="s">
        <v>6</v>
      </c>
      <c r="V2" s="16" t="s">
        <v>6</v>
      </c>
      <c r="W2" s="16" t="s">
        <v>6</v>
      </c>
      <c r="X2" s="16" t="s">
        <v>6</v>
      </c>
      <c r="Y2" s="16" t="s">
        <v>6</v>
      </c>
      <c r="Z2" s="16" t="s">
        <v>6</v>
      </c>
      <c r="AA2" s="16" t="s">
        <v>6</v>
      </c>
    </row>
    <row r="3" spans="1:27" ht="14.25" customHeight="1" thickBot="1" x14ac:dyDescent="0.3">
      <c r="A3" s="18"/>
      <c r="B3" s="18"/>
      <c r="C3" s="18"/>
      <c r="D3" s="29"/>
      <c r="E3" s="18"/>
      <c r="F3" s="18"/>
      <c r="I3" s="18"/>
      <c r="J3" s="18"/>
      <c r="L3" s="15">
        <v>2022</v>
      </c>
      <c r="M3" s="15">
        <v>2023</v>
      </c>
      <c r="N3" s="15">
        <v>2024</v>
      </c>
      <c r="O3" s="15">
        <v>2025</v>
      </c>
      <c r="P3" s="15">
        <v>2026</v>
      </c>
      <c r="Q3" s="15">
        <v>2027</v>
      </c>
      <c r="R3" s="15">
        <v>2028</v>
      </c>
      <c r="S3" s="15">
        <v>2029</v>
      </c>
      <c r="T3" s="16">
        <v>2022</v>
      </c>
      <c r="U3" s="16">
        <v>2023</v>
      </c>
      <c r="V3" s="16">
        <v>2024</v>
      </c>
      <c r="W3" s="16">
        <v>2025</v>
      </c>
      <c r="X3" s="16">
        <v>2026</v>
      </c>
      <c r="Y3" s="16">
        <v>2027</v>
      </c>
      <c r="Z3" s="16">
        <v>2028</v>
      </c>
      <c r="AA3" s="16">
        <v>2029</v>
      </c>
    </row>
    <row r="4" spans="1:27" ht="13" thickBot="1" x14ac:dyDescent="0.3">
      <c r="A4" s="18"/>
      <c r="B4" s="28" t="s">
        <v>12</v>
      </c>
      <c r="C4" s="23"/>
      <c r="D4" s="44"/>
      <c r="E4" s="45"/>
      <c r="F4" s="45"/>
      <c r="I4" s="18"/>
      <c r="J4" s="18"/>
      <c r="K4" s="17" t="s">
        <v>1</v>
      </c>
      <c r="L4" s="4">
        <v>119081</v>
      </c>
      <c r="M4" s="4">
        <v>124178</v>
      </c>
      <c r="N4" s="4">
        <v>129493</v>
      </c>
      <c r="O4" s="4">
        <v>135035</v>
      </c>
      <c r="P4" s="4">
        <v>140814</v>
      </c>
      <c r="Q4" s="4">
        <v>146841</v>
      </c>
      <c r="R4" s="4">
        <v>153126</v>
      </c>
      <c r="S4" s="4">
        <v>159680</v>
      </c>
      <c r="T4" s="6">
        <v>8499.6</v>
      </c>
      <c r="U4" s="7">
        <v>8700.2999999999993</v>
      </c>
      <c r="V4" s="7">
        <v>8901</v>
      </c>
      <c r="W4" s="7">
        <v>9116</v>
      </c>
      <c r="X4" s="7">
        <v>9316.6</v>
      </c>
      <c r="Y4" s="7">
        <v>9546</v>
      </c>
      <c r="Z4" s="7">
        <v>9761</v>
      </c>
      <c r="AA4" s="7">
        <v>9990.2999999999993</v>
      </c>
    </row>
    <row r="5" spans="1:27" ht="12.75" customHeight="1" thickBot="1" x14ac:dyDescent="0.3">
      <c r="A5" s="18"/>
      <c r="B5" s="18"/>
      <c r="C5" s="18"/>
      <c r="D5" s="18"/>
      <c r="E5" s="18"/>
      <c r="F5" s="18"/>
      <c r="I5" s="18"/>
      <c r="J5" s="18"/>
      <c r="K5" s="17" t="s">
        <v>2</v>
      </c>
      <c r="L5" s="4">
        <v>63593</v>
      </c>
      <c r="M5" s="4">
        <v>66315</v>
      </c>
      <c r="N5" s="4">
        <v>69153</v>
      </c>
      <c r="O5" s="4">
        <v>72113</v>
      </c>
      <c r="P5" s="4">
        <v>75199</v>
      </c>
      <c r="Q5" s="4">
        <v>78418</v>
      </c>
      <c r="R5" s="4">
        <v>81774</v>
      </c>
      <c r="S5" s="4">
        <v>85274</v>
      </c>
      <c r="T5" s="3">
        <v>6966</v>
      </c>
      <c r="U5" s="3">
        <v>7123.6</v>
      </c>
      <c r="V5" s="3">
        <v>7295.6</v>
      </c>
      <c r="W5" s="3">
        <v>7467.6</v>
      </c>
      <c r="X5" s="3">
        <v>7639.6</v>
      </c>
      <c r="Y5" s="3">
        <v>7811.6</v>
      </c>
      <c r="Z5" s="5">
        <v>7998</v>
      </c>
      <c r="AA5" s="3">
        <v>8184.3</v>
      </c>
    </row>
    <row r="6" spans="1:27" s="32" customFormat="1" ht="30" customHeight="1" thickBot="1" x14ac:dyDescent="0.3">
      <c r="A6" s="31"/>
      <c r="B6" s="31"/>
      <c r="C6" s="36" t="s">
        <v>17</v>
      </c>
      <c r="D6" s="36" t="s">
        <v>14</v>
      </c>
      <c r="E6" s="37" t="s">
        <v>18</v>
      </c>
      <c r="F6" s="37" t="s">
        <v>16</v>
      </c>
      <c r="G6" s="35"/>
      <c r="H6" s="35"/>
      <c r="I6" s="36" t="s">
        <v>19</v>
      </c>
      <c r="J6" s="31"/>
      <c r="K6" s="33" t="s">
        <v>3</v>
      </c>
      <c r="L6" s="4">
        <v>54085</v>
      </c>
      <c r="M6" s="4">
        <v>56400</v>
      </c>
      <c r="N6" s="4">
        <v>58814</v>
      </c>
      <c r="O6" s="4">
        <v>61331</v>
      </c>
      <c r="P6" s="4">
        <v>63956</v>
      </c>
      <c r="Q6" s="4">
        <v>66694</v>
      </c>
      <c r="R6" s="4">
        <v>69548</v>
      </c>
      <c r="S6" s="4">
        <v>72525</v>
      </c>
      <c r="T6" s="3">
        <v>5661.6</v>
      </c>
      <c r="U6" s="3">
        <v>5790.6</v>
      </c>
      <c r="V6" s="3">
        <v>5934</v>
      </c>
      <c r="W6" s="3">
        <v>6063</v>
      </c>
      <c r="X6" s="3">
        <v>6206.3</v>
      </c>
      <c r="Y6" s="3">
        <v>6349.6</v>
      </c>
      <c r="Z6" s="3">
        <v>6507.3</v>
      </c>
      <c r="AA6" s="3">
        <v>6650.6</v>
      </c>
    </row>
    <row r="7" spans="1:27" ht="13.75" thickBot="1" x14ac:dyDescent="0.3">
      <c r="A7" s="18"/>
      <c r="B7" s="28" t="s">
        <v>7</v>
      </c>
      <c r="C7" s="26"/>
      <c r="D7" s="26"/>
      <c r="E7" s="26"/>
      <c r="F7" s="26"/>
      <c r="G7" s="1" t="e">
        <f>IF($C$4="CZ",INDEX($L$4:$S$8,MATCH($C$7,$K$4:$K$8,0),MATCH($E7,$L$3:$S$3,0)),INDEX($T$4:$AA$8,MATCH($C$7,$K$4:$K$8,0),MATCH($E7,$T$3:$AA$3,0)))</f>
        <v>#N/A</v>
      </c>
      <c r="H7" s="1" t="e">
        <f>F7*G7*$D$7</f>
        <v>#N/A</v>
      </c>
      <c r="I7" s="27">
        <f>IF(C7&gt;0,SUM(H7:H10),0)</f>
        <v>0</v>
      </c>
      <c r="J7" s="18"/>
      <c r="K7" s="17" t="s">
        <v>4</v>
      </c>
      <c r="L7" s="4">
        <v>39278</v>
      </c>
      <c r="M7" s="4">
        <v>40959</v>
      </c>
      <c r="N7" s="4">
        <v>42712</v>
      </c>
      <c r="O7" s="4">
        <v>44540</v>
      </c>
      <c r="P7" s="4">
        <v>46447</v>
      </c>
      <c r="Q7" s="4">
        <v>48435</v>
      </c>
      <c r="R7" s="4">
        <v>50508</v>
      </c>
      <c r="S7" s="4">
        <v>52669</v>
      </c>
      <c r="T7" s="3">
        <v>3855.6</v>
      </c>
      <c r="U7" s="3">
        <v>3941.6</v>
      </c>
      <c r="V7" s="3">
        <v>4042</v>
      </c>
      <c r="W7" s="3">
        <v>4128</v>
      </c>
      <c r="X7" s="3">
        <v>4228.3</v>
      </c>
      <c r="Y7" s="3">
        <v>4328.6000000000004</v>
      </c>
      <c r="Z7" s="3">
        <v>4429</v>
      </c>
      <c r="AA7" s="3">
        <v>4529.3</v>
      </c>
    </row>
    <row r="8" spans="1:27" ht="13.75" thickBot="1" x14ac:dyDescent="0.3">
      <c r="A8" s="18"/>
      <c r="B8" s="18"/>
      <c r="C8" s="18"/>
      <c r="D8" s="18"/>
      <c r="E8" s="24" t="str">
        <f>IF(E7&gt;0,E7+1,"")</f>
        <v/>
      </c>
      <c r="F8" s="23"/>
      <c r="G8" s="1" t="e">
        <f>IF($C$4="CZ",INDEX($L$4:$S$8,MATCH($C$7,$K$4:$K$8,0),MATCH($E8,$L$3:$S$3,0)),INDEX($T$4:$AA$8,MATCH($C$7,$K$4:$K$8,0),MATCH($E8,$T$3:$AA$3,0)))</f>
        <v>#N/A</v>
      </c>
      <c r="H8" s="1" t="e">
        <f>F8*G8*$D$7</f>
        <v>#N/A</v>
      </c>
      <c r="I8" s="18"/>
      <c r="J8" s="18"/>
      <c r="K8" s="17" t="s">
        <v>5</v>
      </c>
      <c r="L8" s="4">
        <v>23380</v>
      </c>
      <c r="M8" s="4">
        <v>24380</v>
      </c>
      <c r="N8" s="4">
        <v>25424</v>
      </c>
      <c r="O8" s="4">
        <v>26512</v>
      </c>
      <c r="P8" s="4">
        <v>27647</v>
      </c>
      <c r="Q8" s="4">
        <v>28830</v>
      </c>
      <c r="R8" s="4">
        <v>30064</v>
      </c>
      <c r="S8" s="4">
        <v>31351</v>
      </c>
      <c r="T8" s="3">
        <v>3110.3</v>
      </c>
      <c r="U8" s="3">
        <v>3182</v>
      </c>
      <c r="V8" s="3">
        <v>3253.6</v>
      </c>
      <c r="W8" s="3">
        <v>3325.3</v>
      </c>
      <c r="X8" s="3">
        <v>3411.3</v>
      </c>
      <c r="Y8" s="3">
        <v>3483</v>
      </c>
      <c r="Z8" s="3">
        <v>3569</v>
      </c>
      <c r="AA8" s="3">
        <v>3655</v>
      </c>
    </row>
    <row r="9" spans="1:27" ht="13.25" x14ac:dyDescent="0.25">
      <c r="A9" s="18"/>
      <c r="B9" s="18"/>
      <c r="C9" s="18"/>
      <c r="D9" s="18"/>
      <c r="E9" s="24" t="str">
        <f>IF(E7&gt;0,E8+1,"")</f>
        <v/>
      </c>
      <c r="F9" s="23"/>
      <c r="G9" s="1" t="e">
        <f>IF($C$4="CZ",INDEX($L$4:$S$8,MATCH($C$7,$K$4:$K$8,0),MATCH($E9,$L$3:$S$3,0)),INDEX($T$4:$AA$8,MATCH($C$7,$K$4:$K$8,0),MATCH($E9,$T$3:$AA$3,0)))</f>
        <v>#N/A</v>
      </c>
      <c r="H9" s="1" t="e">
        <f>F9*G9*$D$7</f>
        <v>#N/A</v>
      </c>
      <c r="I9" s="18"/>
      <c r="J9" s="18"/>
    </row>
    <row r="10" spans="1:27" ht="13.25" x14ac:dyDescent="0.25">
      <c r="A10" s="18"/>
      <c r="B10" s="18"/>
      <c r="C10" s="18"/>
      <c r="D10" s="18"/>
      <c r="E10" s="24" t="str">
        <f>IF(E7&gt;0,E9+1,"")</f>
        <v/>
      </c>
      <c r="F10" s="23"/>
      <c r="G10" s="1" t="e">
        <f>IF($C$4="CZ",INDEX($L$4:$S$8,MATCH($C$7,$K$4:$K$8,0),MATCH($E10,$L$3:$S$3,0)),INDEX($T$4:$AA$8,MATCH($C$7,$K$4:$K$8,0),MATCH($E10,$T$3:$AA$3,0)))</f>
        <v>#N/A</v>
      </c>
      <c r="H10" s="1" t="e">
        <f>F10*G10*$D$7</f>
        <v>#N/A</v>
      </c>
      <c r="I10" s="18"/>
      <c r="J10" s="18"/>
      <c r="L10" t="s">
        <v>15</v>
      </c>
    </row>
    <row r="11" spans="1:27" ht="13.25" x14ac:dyDescent="0.25">
      <c r="A11" s="18"/>
      <c r="B11" s="18"/>
      <c r="C11" s="18"/>
      <c r="D11" s="18"/>
      <c r="E11" s="18"/>
      <c r="F11" s="18"/>
      <c r="G11" s="2"/>
      <c r="H11" s="2"/>
      <c r="I11" s="20"/>
      <c r="J11" s="18"/>
      <c r="L11" s="38">
        <v>0</v>
      </c>
    </row>
    <row r="12" spans="1:27" ht="13.25" x14ac:dyDescent="0.25">
      <c r="A12" s="18"/>
      <c r="B12" s="28" t="s">
        <v>8</v>
      </c>
      <c r="C12" s="23"/>
      <c r="D12" s="23"/>
      <c r="E12" s="23"/>
      <c r="F12" s="23"/>
      <c r="G12" s="1" t="e">
        <f>IF($C$4="CZ",INDEX($L$4:$S$8,MATCH($C$12,$K$4:$K$8,0),MATCH($E12,$L$3:$S$3,0)),INDEX($T$4:$AA$8,MATCH($C$12,$K$4:$K$8,0),MATCH($E12,$T$3:$AA$3,0)))</f>
        <v>#N/A</v>
      </c>
      <c r="H12" s="1" t="e">
        <f>F12*G12*$D$12</f>
        <v>#N/A</v>
      </c>
      <c r="I12" s="25">
        <f>IF(C12&gt;0,SUM(H12:H15),0)</f>
        <v>0</v>
      </c>
      <c r="J12" s="18"/>
      <c r="L12" s="38">
        <v>1</v>
      </c>
    </row>
    <row r="13" spans="1:27" ht="13.25" x14ac:dyDescent="0.25">
      <c r="A13" s="18"/>
      <c r="B13" s="18"/>
      <c r="C13" s="18"/>
      <c r="D13" s="18"/>
      <c r="E13" s="24" t="str">
        <f>IF(E12&gt;0,E12+1,"")</f>
        <v/>
      </c>
      <c r="F13" s="23"/>
      <c r="G13" s="1" t="e">
        <f>IF($C$4="CZ",INDEX($L$4:$S$8,MATCH($C$12,$K$4:$K$8,0),MATCH($E13,$L$3:$S$3,0)),INDEX($T$4:$AA$8,MATCH($C$12,$K$4:$K$8,0),MATCH($E13,$T$3:$AA$3,0)))</f>
        <v>#N/A</v>
      </c>
      <c r="H13" s="1" t="e">
        <f>F13*G13*$D$12</f>
        <v>#N/A</v>
      </c>
      <c r="I13" s="18"/>
      <c r="J13" s="18"/>
      <c r="L13" s="38">
        <v>2</v>
      </c>
    </row>
    <row r="14" spans="1:27" ht="13.25" x14ac:dyDescent="0.25">
      <c r="A14" s="18"/>
      <c r="B14" s="18"/>
      <c r="C14" s="18"/>
      <c r="D14" s="18"/>
      <c r="E14" s="24" t="str">
        <f>IF(E12&gt;0,E13+1,"")</f>
        <v/>
      </c>
      <c r="F14" s="23"/>
      <c r="G14" s="1" t="e">
        <f>IF($C$4="CZ",INDEX($L$4:$S$8,MATCH($C$12,$K$4:$K$8,0),MATCH($E14,$L$3:$S$3,0)),INDEX($T$4:$AA$8,MATCH($C$12,$K$4:$K$8,0),MATCH($E14,$T$3:$AA$3,0)))</f>
        <v>#N/A</v>
      </c>
      <c r="H14" s="1" t="e">
        <f>F14*G14*$D$12</f>
        <v>#N/A</v>
      </c>
      <c r="I14" s="18"/>
      <c r="J14" s="18"/>
      <c r="L14" s="38">
        <v>3</v>
      </c>
    </row>
    <row r="15" spans="1:27" ht="13.25" x14ac:dyDescent="0.25">
      <c r="A15" s="18"/>
      <c r="B15" s="18"/>
      <c r="C15" s="18"/>
      <c r="D15" s="18"/>
      <c r="E15" s="24" t="str">
        <f>IF(E12&gt;0,E14+1,"")</f>
        <v/>
      </c>
      <c r="F15" s="23"/>
      <c r="G15" s="1" t="e">
        <f>IF($C$4="CZ",INDEX($L$4:$S$8,MATCH($C$12,$K$4:$K$8,0),MATCH($E15,$L$3:$S$3,0)),INDEX($T$4:$AA$8,MATCH($C$12,$K$4:$K$8,0),MATCH($E15,$T$3:$AA$3,0)))</f>
        <v>#N/A</v>
      </c>
      <c r="H15" s="1" t="e">
        <f>F15*G15*$D$12</f>
        <v>#N/A</v>
      </c>
      <c r="I15" s="18"/>
      <c r="J15" s="18"/>
      <c r="L15" s="38">
        <v>4</v>
      </c>
    </row>
    <row r="16" spans="1:27" x14ac:dyDescent="0.25">
      <c r="A16" s="18"/>
      <c r="B16" s="18"/>
      <c r="C16" s="18"/>
      <c r="D16" s="18"/>
      <c r="E16" s="18"/>
      <c r="F16" s="18"/>
      <c r="G16" s="1"/>
      <c r="H16" s="1"/>
      <c r="I16" s="20"/>
      <c r="J16" s="18"/>
      <c r="L16" s="38">
        <v>5</v>
      </c>
    </row>
    <row r="17" spans="1:12" x14ac:dyDescent="0.25">
      <c r="A17" s="18"/>
      <c r="B17" s="28" t="s">
        <v>9</v>
      </c>
      <c r="C17" s="23"/>
      <c r="D17" s="23"/>
      <c r="E17" s="23"/>
      <c r="F17" s="23"/>
      <c r="G17" s="1" t="e">
        <f>IF($C$4="CZ",INDEX($L$4:$S$8,MATCH($C$17,$K$4:$K$8,0),MATCH($E17,$L$3:$S$3,0)),INDEX($T$4:$AA$8,MATCH($C$17,$K$4:$K$8,0),MATCH($E17,$T$3:$AA$3,0)))</f>
        <v>#N/A</v>
      </c>
      <c r="H17" s="1" t="e">
        <f>F17*G17*$D$17</f>
        <v>#N/A</v>
      </c>
      <c r="I17" s="25">
        <f>IF(C17&gt;0,SUM(H17:H20),0)</f>
        <v>0</v>
      </c>
      <c r="J17" s="18"/>
      <c r="L17" s="38">
        <v>6</v>
      </c>
    </row>
    <row r="18" spans="1:12" x14ac:dyDescent="0.25">
      <c r="A18" s="18"/>
      <c r="B18" s="18"/>
      <c r="C18" s="18"/>
      <c r="D18" s="18"/>
      <c r="E18" s="24" t="str">
        <f>IF(E17&gt;0,E17+1,"")</f>
        <v/>
      </c>
      <c r="F18" s="23"/>
      <c r="G18" s="1" t="e">
        <f>IF($C$4="CZ",INDEX($L$4:$S$8,MATCH($C$17,$K$4:$K$8,0),MATCH($E18,$L$3:$S$3,0)),INDEX($T$4:$AA$8,MATCH($C$17,$K$4:$K$8,0),MATCH($E18,$T$3:$AA$3,0)))</f>
        <v>#N/A</v>
      </c>
      <c r="H18" s="1" t="e">
        <f>F18*G18*$D$17</f>
        <v>#N/A</v>
      </c>
      <c r="I18" s="18"/>
      <c r="J18" s="18"/>
      <c r="L18" s="38">
        <v>7</v>
      </c>
    </row>
    <row r="19" spans="1:12" x14ac:dyDescent="0.25">
      <c r="A19" s="18"/>
      <c r="B19" s="18"/>
      <c r="C19" s="18"/>
      <c r="D19" s="18"/>
      <c r="E19" s="24" t="str">
        <f>IF(E17&gt;0,E18+1,"")</f>
        <v/>
      </c>
      <c r="F19" s="23"/>
      <c r="G19" s="1" t="e">
        <f>IF($C$4="CZ",INDEX($L$4:$S$8,MATCH($C$17,$K$4:$K$8,0),MATCH($E19,$L$3:$S$3,0)),INDEX($T$4:$AA$8,MATCH($C$17,$K$4:$K$8,0),MATCH($E19,$T$3:$AA$3,0)))</f>
        <v>#N/A</v>
      </c>
      <c r="H19" s="1" t="e">
        <f>F19*G19*$D$17</f>
        <v>#N/A</v>
      </c>
      <c r="I19" s="18"/>
      <c r="J19" s="18"/>
      <c r="L19" s="38">
        <v>8</v>
      </c>
    </row>
    <row r="20" spans="1:12" x14ac:dyDescent="0.25">
      <c r="A20" s="18"/>
      <c r="B20" s="18"/>
      <c r="C20" s="18"/>
      <c r="D20" s="18"/>
      <c r="E20" s="24" t="str">
        <f>IF(E17&gt;0,E19+1,"")</f>
        <v/>
      </c>
      <c r="F20" s="23"/>
      <c r="G20" s="1" t="e">
        <f>IF($C$4="CZ",INDEX($L$4:$S$8,MATCH($C$17,$K$4:$K$8,0),MATCH($E20,$L$3:$S$3,0)),INDEX($T$4:$AA$8,MATCH($C$17,$K$4:$K$8,0),MATCH($E20,$T$3:$AA$3,0)))</f>
        <v>#N/A</v>
      </c>
      <c r="H20" s="1" t="e">
        <f>F20*G20*$D$17</f>
        <v>#N/A</v>
      </c>
      <c r="I20" s="18"/>
      <c r="J20" s="18"/>
      <c r="L20" s="38">
        <v>9</v>
      </c>
    </row>
    <row r="21" spans="1:12" x14ac:dyDescent="0.25">
      <c r="A21" s="18"/>
      <c r="B21" s="18"/>
      <c r="C21" s="18"/>
      <c r="D21" s="18"/>
      <c r="E21" s="18"/>
      <c r="F21" s="18"/>
      <c r="I21" s="18"/>
      <c r="J21" s="18"/>
      <c r="L21" s="38">
        <v>10</v>
      </c>
    </row>
    <row r="22" spans="1:12" x14ac:dyDescent="0.25">
      <c r="A22" s="18"/>
      <c r="B22" s="28" t="s">
        <v>10</v>
      </c>
      <c r="C22" s="23"/>
      <c r="D22" s="23"/>
      <c r="E22" s="23"/>
      <c r="F22" s="23"/>
      <c r="G22" s="1" t="e">
        <f>IF($C$4="CZ",INDEX($L$4:$S$8,MATCH($C$22,$K$4:$K$8,0),MATCH($E22,$L$3:$S$3,0)),INDEX($T$4:$AA$8,MATCH($C$22,$K$4:$K$8,0),MATCH($E22,$T$3:$AA$3,0)))</f>
        <v>#N/A</v>
      </c>
      <c r="H22" s="1" t="e">
        <f>F22*G22*$D$22</f>
        <v>#N/A</v>
      </c>
      <c r="I22" s="25">
        <f>IF(C22&gt;0,SUM(H22:H25),0)</f>
        <v>0</v>
      </c>
      <c r="J22" s="18"/>
      <c r="L22" s="38">
        <v>11</v>
      </c>
    </row>
    <row r="23" spans="1:12" x14ac:dyDescent="0.25">
      <c r="A23" s="18"/>
      <c r="B23" s="18"/>
      <c r="C23" s="18"/>
      <c r="D23" s="18"/>
      <c r="E23" s="24" t="str">
        <f>IF(E22&gt;0,E22+1,"")</f>
        <v/>
      </c>
      <c r="F23" s="23"/>
      <c r="G23" s="1" t="e">
        <f>IF($C$4="CZ",INDEX($L$4:$S$8,MATCH($C$22,$K$4:$K$8,0),MATCH($E23,$L$3:$S$3,0)),INDEX($T$4:$AA$8,MATCH($C$22,$K$4:$K$8,0),MATCH($E23,$T$3:$AA$3,0)))</f>
        <v>#N/A</v>
      </c>
      <c r="H23" s="1" t="e">
        <f>F23*G23*$D$22</f>
        <v>#N/A</v>
      </c>
      <c r="I23" s="18"/>
      <c r="J23" s="18"/>
      <c r="L23" s="38">
        <v>12</v>
      </c>
    </row>
    <row r="24" spans="1:12" x14ac:dyDescent="0.25">
      <c r="A24" s="18"/>
      <c r="B24" s="18"/>
      <c r="C24" s="18"/>
      <c r="D24" s="18"/>
      <c r="E24" s="24" t="str">
        <f>IF(E22&gt;0,E23+1,"")</f>
        <v/>
      </c>
      <c r="F24" s="23"/>
      <c r="G24" s="1" t="e">
        <f>IF($C$4="CZ",INDEX($L$4:$S$8,MATCH($C$22,$K$4:$K$8,0),MATCH($E24,$L$3:$S$3,0)),INDEX($T$4:$AA$8,MATCH($C$22,$K$4:$K$8,0),MATCH($E24,$T$3:$AA$3,0)))</f>
        <v>#N/A</v>
      </c>
      <c r="H24" s="1" t="e">
        <f>F24*G24*$D$22</f>
        <v>#N/A</v>
      </c>
      <c r="I24" s="18"/>
      <c r="J24" s="18"/>
    </row>
    <row r="25" spans="1:12" x14ac:dyDescent="0.25">
      <c r="A25" s="18"/>
      <c r="B25" s="18"/>
      <c r="C25" s="18"/>
      <c r="D25" s="18"/>
      <c r="E25" s="24" t="str">
        <f>IF(E22&gt;0,E24+1,"")</f>
        <v/>
      </c>
      <c r="F25" s="23"/>
      <c r="G25" s="1" t="e">
        <f>IF($C$4="CZ",INDEX($L$4:$S$8,MATCH($C$22,$K$4:$K$8,0),MATCH($E25,$L$3:$S$3,0)),INDEX($T$4:$AA$8,MATCH($C$22,$K$4:$K$8,0),MATCH($E25,$T$3:$AA$3,0)))</f>
        <v>#N/A</v>
      </c>
      <c r="H25" s="1" t="e">
        <f>F25*G25*$D$22</f>
        <v>#N/A</v>
      </c>
      <c r="I25" s="18"/>
      <c r="J25" s="18"/>
    </row>
    <row r="26" spans="1:12" x14ac:dyDescent="0.25">
      <c r="A26" s="18"/>
      <c r="B26" s="18"/>
      <c r="C26" s="18"/>
      <c r="D26" s="18"/>
      <c r="E26" s="18"/>
      <c r="F26" s="18"/>
      <c r="I26" s="18"/>
      <c r="J26" s="18"/>
    </row>
    <row r="27" spans="1:12" x14ac:dyDescent="0.25">
      <c r="A27" s="18"/>
      <c r="B27" s="28" t="s">
        <v>11</v>
      </c>
      <c r="C27" s="23"/>
      <c r="D27" s="23"/>
      <c r="E27" s="23"/>
      <c r="F27" s="23"/>
      <c r="G27" s="1" t="e">
        <f>IF($C$4="CZ",INDEX($L$4:$S$8,MATCH($C$27,$K$4:$K$8,0),MATCH($E27,$L$3:$S$3,0)),INDEX($T$4:$AA$8,MATCH($C$27,$K$4:$K$8,0),MATCH($E27,$T$3:$AA$3,0)))</f>
        <v>#N/A</v>
      </c>
      <c r="H27" s="1" t="e">
        <f>F27*G27*$D$27</f>
        <v>#N/A</v>
      </c>
      <c r="I27" s="25">
        <f>IF(C27&gt;0,SUM(H27:H30),0)</f>
        <v>0</v>
      </c>
      <c r="J27" s="18"/>
    </row>
    <row r="28" spans="1:12" x14ac:dyDescent="0.25">
      <c r="A28" s="18"/>
      <c r="B28" s="18"/>
      <c r="C28" s="18"/>
      <c r="D28" s="18"/>
      <c r="E28" s="24" t="str">
        <f>IF(E27&gt;0,E27+1,"")</f>
        <v/>
      </c>
      <c r="F28" s="23"/>
      <c r="G28" s="1" t="e">
        <f>IF($C$4="CZ",INDEX($L$4:$S$8,MATCH($C$27,$K$4:$K$8,0),MATCH($E28,$L$3:$S$3,0)),INDEX($T$4:$AA$8,MATCH($C$27,$K$4:$K$8,0),MATCH($E28,$T$3:$AA$3,0)))</f>
        <v>#N/A</v>
      </c>
      <c r="H28" s="1" t="e">
        <f>F28*G28*$D$27</f>
        <v>#N/A</v>
      </c>
      <c r="I28" s="18"/>
      <c r="J28" s="18"/>
    </row>
    <row r="29" spans="1:12" x14ac:dyDescent="0.25">
      <c r="A29" s="18"/>
      <c r="B29" s="18"/>
      <c r="C29" s="18"/>
      <c r="D29" s="18"/>
      <c r="E29" s="24" t="str">
        <f>IF(E27&gt;0,E28+1,"")</f>
        <v/>
      </c>
      <c r="F29" s="23"/>
      <c r="G29" s="1" t="e">
        <f>IF($C$4="CZ",INDEX($L$4:$S$8,MATCH($C$27,$K$4:$K$8,0),MATCH($E29,$L$3:$S$3,0)),INDEX($T$4:$AA$8,MATCH($C$27,$K$4:$K$8,0),MATCH($E29,$T$3:$AA$3,0)))</f>
        <v>#N/A</v>
      </c>
      <c r="H29" s="1" t="e">
        <f>F29*G29*$D$27</f>
        <v>#N/A</v>
      </c>
      <c r="I29" s="18"/>
      <c r="J29" s="18"/>
    </row>
    <row r="30" spans="1:12" x14ac:dyDescent="0.25">
      <c r="A30" s="18"/>
      <c r="B30" s="18"/>
      <c r="C30" s="18"/>
      <c r="D30" s="18"/>
      <c r="E30" s="24" t="str">
        <f>IF(E27&gt;0,E29+1,"")</f>
        <v/>
      </c>
      <c r="F30" s="23"/>
      <c r="G30" s="1" t="e">
        <f>IF($C$4="CZ",INDEX($L$4:$S$8,MATCH($C$27,$K$4:$K$8,0),MATCH($E30,$L$3:$S$3,0)),INDEX($T$4:$AA$8,MATCH($C$27,$K$4:$K$8,0),MATCH($E30,$T$3:$AA$3,0)))</f>
        <v>#N/A</v>
      </c>
      <c r="H30" s="1" t="e">
        <f>F30*G30*$D$27</f>
        <v>#N/A</v>
      </c>
      <c r="I30" s="18"/>
      <c r="J30" s="18"/>
    </row>
    <row r="31" spans="1:12" x14ac:dyDescent="0.25">
      <c r="A31" s="29"/>
      <c r="B31" s="29"/>
      <c r="C31" s="29"/>
      <c r="D31" s="29"/>
      <c r="E31" s="18"/>
      <c r="F31" s="18"/>
      <c r="G31" s="29"/>
      <c r="H31" s="29"/>
      <c r="I31" s="18"/>
      <c r="J31" s="18"/>
    </row>
    <row r="32" spans="1:12" x14ac:dyDescent="0.25">
      <c r="A32" s="18"/>
      <c r="B32" s="49" t="s">
        <v>13</v>
      </c>
      <c r="C32" s="49"/>
      <c r="D32" s="49"/>
      <c r="E32" s="49"/>
      <c r="F32" s="34" t="str">
        <f>IF(C4="CZ","CZK",IF(C4="DE","EUR",""))</f>
        <v/>
      </c>
      <c r="H32" t="str">
        <f>IF(C4="CZ","CZK","EUR")</f>
        <v>EUR</v>
      </c>
      <c r="I32" s="25">
        <f>SUM(I7:I29)</f>
        <v>0</v>
      </c>
    </row>
    <row r="33" spans="1:9" x14ac:dyDescent="0.25">
      <c r="A33" s="18"/>
      <c r="B33" s="21"/>
      <c r="C33" s="21"/>
      <c r="D33" s="21"/>
      <c r="E33" s="18"/>
      <c r="F33" s="29"/>
      <c r="I33" s="18"/>
    </row>
  </sheetData>
  <sheetProtection password="DFB7" sheet="1" objects="1" scenarios="1" selectLockedCells="1"/>
  <mergeCells count="3">
    <mergeCell ref="D4:F4"/>
    <mergeCell ref="B2:I2"/>
    <mergeCell ref="B32:E32"/>
  </mergeCells>
  <conditionalFormatting sqref="F22">
    <cfRule type="expression" dxfId="19" priority="2">
      <formula>ISBLANK(F22)</formula>
    </cfRule>
  </conditionalFormatting>
  <conditionalFormatting sqref="D27">
    <cfRule type="expression" dxfId="18" priority="11">
      <formula>ISBLANK(D27)</formula>
    </cfRule>
  </conditionalFormatting>
  <conditionalFormatting sqref="C7 C4">
    <cfRule type="expression" dxfId="17" priority="20">
      <formula>ISBLANK(C4)</formula>
    </cfRule>
  </conditionalFormatting>
  <conditionalFormatting sqref="C12">
    <cfRule type="expression" dxfId="16" priority="19">
      <formula>ISBLANK(C12)</formula>
    </cfRule>
  </conditionalFormatting>
  <conditionalFormatting sqref="C17">
    <cfRule type="expression" dxfId="15" priority="18">
      <formula>ISBLANK(C17)</formula>
    </cfRule>
  </conditionalFormatting>
  <conditionalFormatting sqref="C22">
    <cfRule type="expression" dxfId="14" priority="17">
      <formula>ISBLANK(C22)</formula>
    </cfRule>
  </conditionalFormatting>
  <conditionalFormatting sqref="C27">
    <cfRule type="expression" dxfId="13" priority="16">
      <formula>ISBLANK(C27)</formula>
    </cfRule>
  </conditionalFormatting>
  <conditionalFormatting sqref="D7">
    <cfRule type="expression" dxfId="12" priority="15">
      <formula>ISBLANK(D7)</formula>
    </cfRule>
  </conditionalFormatting>
  <conditionalFormatting sqref="D12">
    <cfRule type="expression" dxfId="11" priority="14">
      <formula>ISBLANK(D12)</formula>
    </cfRule>
  </conditionalFormatting>
  <conditionalFormatting sqref="D17">
    <cfRule type="expression" dxfId="10" priority="13">
      <formula>ISBLANK(D17)</formula>
    </cfRule>
  </conditionalFormatting>
  <conditionalFormatting sqref="D22">
    <cfRule type="expression" dxfId="9" priority="12">
      <formula>ISBLANK(D22)</formula>
    </cfRule>
  </conditionalFormatting>
  <conditionalFormatting sqref="E7">
    <cfRule type="expression" dxfId="8" priority="10">
      <formula>ISBLANK(E7)</formula>
    </cfRule>
  </conditionalFormatting>
  <conditionalFormatting sqref="E12">
    <cfRule type="expression" dxfId="7" priority="9">
      <formula>ISBLANK(E12)</formula>
    </cfRule>
  </conditionalFormatting>
  <conditionalFormatting sqref="E17">
    <cfRule type="expression" dxfId="6" priority="8">
      <formula>ISBLANK(E17)</formula>
    </cfRule>
  </conditionalFormatting>
  <conditionalFormatting sqref="E22">
    <cfRule type="expression" dxfId="5" priority="7">
      <formula>ISBLANK(E22)</formula>
    </cfRule>
  </conditionalFormatting>
  <conditionalFormatting sqref="E27">
    <cfRule type="expression" dxfId="4" priority="6">
      <formula>ISBLANK(E27)</formula>
    </cfRule>
  </conditionalFormatting>
  <conditionalFormatting sqref="F7">
    <cfRule type="expression" dxfId="3" priority="5">
      <formula>ISBLANK(F7)</formula>
    </cfRule>
  </conditionalFormatting>
  <conditionalFormatting sqref="F12">
    <cfRule type="expression" dxfId="2" priority="4">
      <formula>ISBLANK(F12)</formula>
    </cfRule>
  </conditionalFormatting>
  <conditionalFormatting sqref="F17">
    <cfRule type="expression" dxfId="1" priority="3">
      <formula>ISBLANK(F17)</formula>
    </cfRule>
  </conditionalFormatting>
  <conditionalFormatting sqref="F27">
    <cfRule type="expression" dxfId="0" priority="1">
      <formula>ISBLANK(F27)</formula>
    </cfRule>
  </conditionalFormatting>
  <dataValidations count="5">
    <dataValidation type="list" allowBlank="1" showInputMessage="1" showErrorMessage="1" sqref="C12 C17 C22 C27 C7">
      <formula1>"TP1,TP2,TP3,TP4,TP5"</formula1>
    </dataValidation>
    <dataValidation type="list" allowBlank="1" showInputMessage="1" showErrorMessage="1" sqref="C4:C5 D5">
      <formula1>"CZ, DE"</formula1>
    </dataValidation>
    <dataValidation type="list" allowBlank="1" showInputMessage="1" showErrorMessage="1" sqref="E7 E12 E17 E22 E27">
      <formula1>"2022,2023,2024,2025,2026,2027"</formula1>
    </dataValidation>
    <dataValidation type="decimal" allowBlank="1" showInputMessage="1" showErrorMessage="1" sqref="D7 D12 D17 D22 D27">
      <formula1>0</formula1>
      <formula2>1</formula2>
    </dataValidation>
    <dataValidation type="list" allowBlank="1" showInputMessage="1" showErrorMessage="1" sqref="F7:F10 F12:F15 F17:F20 F22:F25 F27:F30">
      <formula1>$L$11:$L$23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STUNDEN-hodiny</vt:lpstr>
      <vt:lpstr>MONATE-měsíce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Claudia</dc:creator>
  <cp:lastModifiedBy>Olsen, Tereza</cp:lastModifiedBy>
  <dcterms:created xsi:type="dcterms:W3CDTF">2022-12-09T09:08:43Z</dcterms:created>
  <dcterms:modified xsi:type="dcterms:W3CDTF">2022-12-15T13:27:53Z</dcterms:modified>
</cp:coreProperties>
</file>